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Волгоградская ул, 14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23" i="1" l="1"/>
  <c r="D22" i="1" l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L15" i="1" s="1"/>
  <c r="C15" i="1"/>
  <c r="D14" i="1"/>
  <c r="C14" i="1"/>
  <c r="D13" i="1"/>
  <c r="C13" i="1"/>
  <c r="D12" i="1"/>
  <c r="C12" i="1"/>
  <c r="D11" i="1"/>
  <c r="C11" i="1"/>
  <c r="C23" i="1" s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<sst xmlns="http://schemas.openxmlformats.org/spreadsheetml/2006/main" count="38" uniqueCount="34">
  <si>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</si>
  <si>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</si>
  <si>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Волгоградская ул, 14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</si>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</sst>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KEMPEO\KEM_PEO_ZHIL\plan\&#1046;&#1080;&#1083;&#1080;&#1097;&#1085;&#1080;&#1082;%204593\&#1040;&#1085;&#1072;&#1083;&#1080;&#1079;\&#1058;&#1077;&#1087;&#1083;&#1086;&#1089;&#1085;&#1072;&#1073;&#1078;&#1077;&#1085;&#1080;&#1077;\2018\&#1056;&#1069;&#1059;-2\&#1058;&#1077;&#1087;&#1083;&#1086;_&#1056;&#1069;&#1059;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ж. для ТО "/>
      <sheetName val="РМ"/>
      <sheetName val="ФД S"/>
      <sheetName val="ФД ОДН ГВ руб"/>
      <sheetName val="ФД нач ГВ м3"/>
      <sheetName val="ФД N Гк"/>
      <sheetName val="ФД нач От Гк руб"/>
      <sheetName val="ФД нач ГВС руб"/>
      <sheetName val="сводная"/>
      <sheetName val="накопительная"/>
      <sheetName val="дек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ретензия 124 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ВОЛГОГРАДСКАЯ, 14</v>
          </cell>
          <cell r="L8">
            <v>116.16799999999999</v>
          </cell>
          <cell r="M8">
            <v>91575.9</v>
          </cell>
        </row>
      </sheetData>
      <sheetData sheetId="12" refreshError="1">
        <row r="8">
          <cell r="L8">
            <v>78.533000000000001</v>
          </cell>
          <cell r="M8">
            <v>61869.87</v>
          </cell>
        </row>
      </sheetData>
      <sheetData sheetId="13" refreshError="1">
        <row r="8">
          <cell r="L8">
            <v>0</v>
          </cell>
          <cell r="M8">
            <v>0</v>
          </cell>
        </row>
      </sheetData>
      <sheetData sheetId="14" refreshError="1">
        <row r="8">
          <cell r="L8">
            <v>0</v>
          </cell>
          <cell r="M8">
            <v>0</v>
          </cell>
        </row>
      </sheetData>
      <sheetData sheetId="15" refreshError="1">
        <row r="8">
          <cell r="L8">
            <v>0</v>
          </cell>
          <cell r="M8">
            <v>0</v>
          </cell>
        </row>
      </sheetData>
      <sheetData sheetId="16" refreshError="1">
        <row r="8">
          <cell r="L8">
            <v>0</v>
          </cell>
          <cell r="M8">
            <v>0</v>
          </cell>
        </row>
      </sheetData>
      <sheetData sheetId="17" refreshError="1">
        <row r="8">
          <cell r="L8">
            <v>0</v>
          </cell>
          <cell r="M8">
            <v>0</v>
          </cell>
        </row>
      </sheetData>
      <sheetData sheetId="18" refreshError="1">
        <row r="8">
          <cell r="L8">
            <v>0</v>
          </cell>
          <cell r="M8">
            <v>0</v>
          </cell>
        </row>
      </sheetData>
      <sheetData sheetId="19" refreshError="1">
        <row r="8">
          <cell r="L8">
            <v>0</v>
          </cell>
          <cell r="M8">
            <v>0</v>
          </cell>
        </row>
      </sheetData>
      <sheetData sheetId="20" refreshError="1">
        <row r="8">
          <cell r="L8">
            <v>0</v>
          </cell>
          <cell r="M8">
            <v>0</v>
          </cell>
        </row>
      </sheetData>
      <sheetData sheetId="21" refreshError="1">
        <row r="8">
          <cell r="L8">
            <v>0</v>
          </cell>
          <cell r="M8">
            <v>0</v>
          </cell>
        </row>
      </sheetData>
      <sheetData sheetId="22" refreshError="1">
        <row r="8">
          <cell r="L8">
            <v>0</v>
          </cell>
          <cell r="M8">
            <v>0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topLeftCell="A4" zoomScaleNormal="100" workbookViewId="0">
      <pane xSplit="2" topLeftCell="C1" activePane="topRight" state="frozen"/>
      <selection activeCell="D206" sqref="D206"/>
      <selection pane="topRight" activeCell="N21" sqref="N2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2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3</v>
      </c>
      <c r="C8" s="41" t="s">
        <v>4</v>
      </c>
      <c r="D8" s="42"/>
      <c r="E8" s="45" t="s">
        <v>5</v>
      </c>
      <c r="F8" s="42" t="s">
        <v>32</v>
      </c>
      <c r="G8" s="42" t="s">
        <v>6</v>
      </c>
      <c r="H8" s="42"/>
      <c r="I8" s="47"/>
      <c r="J8" s="48" t="s">
        <v>7</v>
      </c>
      <c r="K8" s="50" t="s">
        <v>33</v>
      </c>
      <c r="L8" s="36" t="s">
        <v>8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9</v>
      </c>
      <c r="H9" s="11" t="s">
        <v>10</v>
      </c>
      <c r="I9" s="12" t="s">
        <v>11</v>
      </c>
      <c r="J9" s="49"/>
      <c r="K9" s="50"/>
      <c r="L9" s="36"/>
    </row>
    <row r="10" spans="2:12" s="21" customFormat="1" ht="15" customHeight="1" x14ac:dyDescent="0.25">
      <c r="B10" s="14"/>
      <c r="C10" s="15" t="s">
        <v>12</v>
      </c>
      <c r="D10" s="16" t="s">
        <v>13</v>
      </c>
      <c r="E10" s="17" t="s">
        <v>14</v>
      </c>
      <c r="F10" s="17" t="s">
        <v>15</v>
      </c>
      <c r="G10" s="17" t="s">
        <v>16</v>
      </c>
      <c r="H10" s="17" t="s">
        <v>16</v>
      </c>
      <c r="I10" s="17" t="s">
        <v>16</v>
      </c>
      <c r="J10" s="18" t="s">
        <v>17</v>
      </c>
      <c r="K10" s="19" t="s">
        <v>15</v>
      </c>
      <c r="L10" s="20" t="s">
        <v>17</v>
      </c>
    </row>
    <row r="11" spans="2:12" s="25" customFormat="1" ht="27.75" customHeight="1" x14ac:dyDescent="0.25">
      <c r="B11" s="22" t="s">
        <v>18</v>
      </c>
      <c r="C11" s="31">
        <f>[1]январь!$L$8</f>
        <v>116.16799999999999</v>
      </c>
      <c r="D11" s="32">
        <f>[1]январь!$M$8</f>
        <v>91575.9</v>
      </c>
      <c r="E11" s="33">
        <v>2650.2</v>
      </c>
      <c r="F11" s="31">
        <v>0.02</v>
      </c>
      <c r="G11" s="23">
        <v>703.38</v>
      </c>
      <c r="H11" s="23">
        <v>877.55</v>
      </c>
      <c r="I11" s="23">
        <v>1383.48</v>
      </c>
      <c r="J11" s="23">
        <v>41783.410000000003</v>
      </c>
      <c r="K11" s="34">
        <v>4.3833672930344882E-2</v>
      </c>
      <c r="L11" s="24">
        <f>J11-D11</f>
        <v>-49792.489999999991</v>
      </c>
    </row>
    <row r="12" spans="2:12" s="25" customFormat="1" ht="27.75" customHeight="1" x14ac:dyDescent="0.25">
      <c r="B12" s="22" t="s">
        <v>19</v>
      </c>
      <c r="C12" s="31">
        <f>[1]февраль!$L$8</f>
        <v>78.533000000000001</v>
      </c>
      <c r="D12" s="32">
        <f>[1]февраль!$M$8</f>
        <v>61869.87</v>
      </c>
      <c r="E12" s="33">
        <v>2650.2000000000003</v>
      </c>
      <c r="F12" s="31">
        <v>0.02</v>
      </c>
      <c r="G12" s="23">
        <v>703.38</v>
      </c>
      <c r="H12" s="23">
        <v>877.55</v>
      </c>
      <c r="I12" s="23">
        <v>1383.48</v>
      </c>
      <c r="J12" s="23">
        <v>41757.630000000005</v>
      </c>
      <c r="K12" s="34">
        <v>2.9632857897517167E-2</v>
      </c>
      <c r="L12" s="24">
        <f t="shared" ref="L12:L22" si="0">J12-D12</f>
        <v>-20112.239999999998</v>
      </c>
    </row>
    <row r="13" spans="2:12" s="25" customFormat="1" ht="27.75" customHeight="1" x14ac:dyDescent="0.25">
      <c r="B13" s="22" t="s">
        <v>20</v>
      </c>
      <c r="C13" s="31">
        <f>[1]март!$L$8</f>
        <v>0</v>
      </c>
      <c r="D13" s="32">
        <f>[1]март!$M$8</f>
        <v>0</v>
      </c>
      <c r="E13" s="33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24">
        <f t="shared" si="0"/>
        <v>0</v>
      </c>
    </row>
    <row r="14" spans="2:12" s="25" customFormat="1" ht="27.75" customHeight="1" x14ac:dyDescent="0.25">
      <c r="B14" s="22" t="s">
        <v>21</v>
      </c>
      <c r="C14" s="31">
        <f>[1]апрель!$L$8</f>
        <v>0</v>
      </c>
      <c r="D14" s="32">
        <f>[1]апрель!$M$8</f>
        <v>0</v>
      </c>
      <c r="E14" s="33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24">
        <f t="shared" si="0"/>
        <v>0</v>
      </c>
    </row>
    <row r="15" spans="2:12" s="25" customFormat="1" ht="27.75" customHeight="1" x14ac:dyDescent="0.25">
      <c r="B15" s="22" t="s">
        <v>22</v>
      </c>
      <c r="C15" s="31">
        <f>[1]май!$L$8</f>
        <v>0</v>
      </c>
      <c r="D15" s="32">
        <f>[1]май!$M$8</f>
        <v>0</v>
      </c>
      <c r="E15" s="33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24">
        <f t="shared" si="0"/>
        <v>0</v>
      </c>
    </row>
    <row r="16" spans="2:12" s="25" customFormat="1" ht="27.75" customHeight="1" x14ac:dyDescent="0.25">
      <c r="B16" s="22" t="s">
        <v>23</v>
      </c>
      <c r="C16" s="31">
        <f>[1]июнь!$L$8</f>
        <v>0</v>
      </c>
      <c r="D16" s="32">
        <f>[1]июнь!$M$8</f>
        <v>0</v>
      </c>
      <c r="E16" s="33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24">
        <f t="shared" si="0"/>
        <v>0</v>
      </c>
    </row>
    <row r="17" spans="2:12" s="25" customFormat="1" ht="27.75" customHeight="1" x14ac:dyDescent="0.25">
      <c r="B17" s="22" t="s">
        <v>24</v>
      </c>
      <c r="C17" s="31">
        <f>[1]июль!$L$8</f>
        <v>0</v>
      </c>
      <c r="D17" s="32">
        <f>[1]июль!$M$8</f>
        <v>0</v>
      </c>
      <c r="E17" s="33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24">
        <f t="shared" si="0"/>
        <v>0</v>
      </c>
    </row>
    <row r="18" spans="2:12" s="25" customFormat="1" ht="27.75" customHeight="1" x14ac:dyDescent="0.25">
      <c r="B18" s="22" t="s">
        <v>25</v>
      </c>
      <c r="C18" s="31">
        <f>[1]август!$L$8</f>
        <v>0</v>
      </c>
      <c r="D18" s="32">
        <f>[1]август!$M$8</f>
        <v>0</v>
      </c>
      <c r="E18" s="33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4">
        <f t="shared" si="0"/>
        <v>0</v>
      </c>
    </row>
    <row r="19" spans="2:12" s="25" customFormat="1" ht="27.75" customHeight="1" x14ac:dyDescent="0.25">
      <c r="B19" s="22" t="s">
        <v>26</v>
      </c>
      <c r="C19" s="31">
        <f>[1]сентябрь!$L$8</f>
        <v>0</v>
      </c>
      <c r="D19" s="32">
        <f>[1]сентябрь!$M$8</f>
        <v>0</v>
      </c>
      <c r="E19" s="33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24">
        <f t="shared" si="0"/>
        <v>0</v>
      </c>
    </row>
    <row r="20" spans="2:12" s="25" customFormat="1" ht="27.75" customHeight="1" x14ac:dyDescent="0.25">
      <c r="B20" s="22" t="s">
        <v>27</v>
      </c>
      <c r="C20" s="31">
        <f>[1]октябрь!$L$8</f>
        <v>0</v>
      </c>
      <c r="D20" s="32">
        <f>[1]октябрь!$M$8</f>
        <v>0</v>
      </c>
      <c r="E20" s="33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4">
        <f t="shared" si="0"/>
        <v>0</v>
      </c>
    </row>
    <row r="21" spans="2:12" s="25" customFormat="1" ht="27.75" customHeight="1" x14ac:dyDescent="0.25">
      <c r="B21" s="22" t="s">
        <v>28</v>
      </c>
      <c r="C21" s="31">
        <f>[1]ноябрь!$L$8</f>
        <v>0</v>
      </c>
      <c r="D21" s="32">
        <f>[1]ноябрь!$M$8</f>
        <v>0</v>
      </c>
      <c r="E21" s="33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24">
        <f t="shared" si="0"/>
        <v>0</v>
      </c>
    </row>
    <row r="22" spans="2:12" s="25" customFormat="1" ht="27.75" customHeight="1" x14ac:dyDescent="0.25">
      <c r="B22" s="22" t="s">
        <v>29</v>
      </c>
      <c r="C22" s="31">
        <f>[1]декабрь!$L$8</f>
        <v>0</v>
      </c>
      <c r="D22" s="32">
        <f>[1]декабрь!$M$8</f>
        <v>0</v>
      </c>
      <c r="E22" s="33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24">
        <f t="shared" si="0"/>
        <v>0</v>
      </c>
    </row>
    <row r="23" spans="2:12" s="25" customFormat="1" ht="15" x14ac:dyDescent="0.25">
      <c r="B23" s="26" t="s">
        <v>30</v>
      </c>
      <c r="C23" s="27">
        <f>SUM(C11:C22)</f>
        <v>194.70099999999999</v>
      </c>
      <c r="D23" s="27">
        <f>SUM(D11:D22)</f>
        <v>153445.76999999999</v>
      </c>
      <c r="E23" s="35">
        <f>E12</f>
        <v>2650.2000000000003</v>
      </c>
      <c r="F23" s="29"/>
      <c r="G23" s="28"/>
      <c r="H23" s="28"/>
      <c r="I23" s="28"/>
      <c r="J23" s="28">
        <f>SUM(J11:J22)</f>
        <v>83541.040000000008</v>
      </c>
      <c r="K23" s="30"/>
      <c r="L23" s="28">
        <f t="shared" ref="L23" si="1">SUM(L11:L22)</f>
        <v>-69904.729999999981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Волгоградская ул,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2019-04-15T09:27:49Z</dcterms:modified>
</cp:coreProperties>
</file>